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1340" windowHeight="12150" activeTab="2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F7" i="3" l="1"/>
  <c r="F10" i="3"/>
  <c r="F11" i="3"/>
  <c r="A13" i="4"/>
  <c r="E13" i="4"/>
  <c r="G14" i="4"/>
  <c r="E7" i="3"/>
  <c r="E10" i="3"/>
  <c r="E11" i="3" s="1"/>
  <c r="D7" i="3"/>
  <c r="D10" i="3"/>
  <c r="D11" i="3"/>
  <c r="C7" i="3"/>
  <c r="C10" i="3"/>
  <c r="C11" i="3" s="1"/>
  <c r="B7" i="3"/>
  <c r="B10" i="3"/>
  <c r="B11" i="3"/>
  <c r="J111" i="2"/>
  <c r="J108" i="2"/>
  <c r="J112" i="2" s="1"/>
  <c r="I111" i="2"/>
  <c r="I108" i="2"/>
  <c r="I112" i="2"/>
  <c r="H111" i="2"/>
  <c r="H108" i="2"/>
  <c r="H112" i="2" s="1"/>
  <c r="G111" i="2"/>
  <c r="G108" i="2"/>
  <c r="G112" i="2"/>
  <c r="F111" i="2"/>
  <c r="F108" i="2"/>
  <c r="F112" i="2" s="1"/>
  <c r="E111" i="2"/>
  <c r="E108" i="2"/>
  <c r="E112" i="2"/>
  <c r="D111" i="2"/>
  <c r="D108" i="2"/>
  <c r="D112" i="2" s="1"/>
  <c r="C111" i="2"/>
  <c r="B111" i="2"/>
  <c r="C108" i="2"/>
  <c r="B108" i="2"/>
  <c r="H80" i="2"/>
  <c r="H83" i="2"/>
  <c r="H84" i="2"/>
  <c r="G83" i="2"/>
  <c r="G80" i="2"/>
  <c r="G84" i="2" s="1"/>
  <c r="F83" i="2"/>
  <c r="F80" i="2"/>
  <c r="F84" i="2"/>
  <c r="E83" i="2"/>
  <c r="E80" i="2"/>
  <c r="E84" i="2" s="1"/>
  <c r="D83" i="2"/>
  <c r="D80" i="2"/>
  <c r="D84" i="2"/>
  <c r="C83" i="2"/>
  <c r="B83" i="2"/>
  <c r="C80" i="2"/>
  <c r="B80" i="2"/>
  <c r="L14" i="2"/>
  <c r="F9" i="2"/>
  <c r="F12" i="2"/>
  <c r="F13" i="2"/>
  <c r="G12" i="2"/>
  <c r="G9" i="2"/>
  <c r="G13" i="2" s="1"/>
  <c r="E9" i="2"/>
  <c r="E12" i="2"/>
  <c r="E13" i="2"/>
  <c r="H12" i="2"/>
  <c r="H9" i="2"/>
  <c r="H13" i="2" s="1"/>
  <c r="D9" i="2"/>
  <c r="D13" i="2" s="1"/>
  <c r="L13" i="2" s="1"/>
  <c r="C12" i="2"/>
  <c r="B12" i="2"/>
  <c r="C9" i="2"/>
  <c r="B9" i="2"/>
  <c r="B48" i="1"/>
  <c r="B57" i="1"/>
  <c r="B43" i="1"/>
  <c r="B44" i="1"/>
  <c r="B49" i="1" s="1"/>
  <c r="D12" i="1"/>
  <c r="B7" i="1"/>
  <c r="B9" i="1"/>
  <c r="D8" i="1" s="1"/>
  <c r="D9" i="1" s="1"/>
  <c r="D13" i="1" s="1"/>
  <c r="B12" i="1"/>
  <c r="D7" i="1"/>
  <c r="B13" i="1"/>
</calcChain>
</file>

<file path=xl/sharedStrings.xml><?xml version="1.0" encoding="utf-8"?>
<sst xmlns="http://schemas.openxmlformats.org/spreadsheetml/2006/main" count="139" uniqueCount="72">
  <si>
    <t>daňové příjmy</t>
  </si>
  <si>
    <t>nedaňové a kapitálové příjmy</t>
  </si>
  <si>
    <t>dotace</t>
  </si>
  <si>
    <t>příjmy celkem</t>
  </si>
  <si>
    <t>přebytek hospodaření z minulých let</t>
  </si>
  <si>
    <t>investniční výstavba - č.p. 83</t>
  </si>
  <si>
    <t>ostatní výdaje</t>
  </si>
  <si>
    <t>výdaje celkem</t>
  </si>
  <si>
    <t>zdroje celkem</t>
  </si>
  <si>
    <t>přebytek hospodaření r. 2006</t>
  </si>
  <si>
    <t>Rozpočtový výhled na   období let 2006, 2007</t>
  </si>
  <si>
    <t>přebytek hospodaření r. 2007</t>
  </si>
  <si>
    <t>chodníky, kanalizace</t>
  </si>
  <si>
    <t>Rozpočtový výhled na   období let 2008, 2010</t>
  </si>
  <si>
    <t>splátky půjček FRB</t>
  </si>
  <si>
    <t>investice</t>
  </si>
  <si>
    <t>Sestavuje se na základě uzavřených smluvních vztahů a přijatých závazků zpravidla na 2 až 5 let, následujících po roce, na který se sestavuje roční rozpočet.</t>
  </si>
  <si>
    <t>U dlouhodobých závazků se uvedou jejich dopady na hospodaření obce po celou dobu trvání závazku.</t>
  </si>
  <si>
    <t>dotace v rámci souhrn.dotač.vztahu</t>
  </si>
  <si>
    <t>dotace dofinancování MŠ</t>
  </si>
  <si>
    <t>splátky půjčky -  kanalizace ČS</t>
  </si>
  <si>
    <t>splátky půjčky -  kanalizace SFŽP</t>
  </si>
  <si>
    <t xml:space="preserve">Pro splátku půjčky, kterou bude splácet SMOPO Brušperk  SFŽP potřebuje obec od 2016   ročně 685,5 tis. Kč po dobu 15 let   </t>
  </si>
  <si>
    <t xml:space="preserve">Schváleno Radou obce Fryčovice 28.12.2012 </t>
  </si>
  <si>
    <t>obce.</t>
  </si>
  <si>
    <t xml:space="preserve">Povinnost sestavit rozpočtový výhled ukládá  § 3 zákona 250/2000 Sb. v platném znění. Rozpočtový výhled je pomocným nástrojem obcí sloužícím pro střednědobé finanční plánování rozvoje                                     </t>
  </si>
  <si>
    <t>záměrů.</t>
  </si>
  <si>
    <t xml:space="preserve">Rozpočtový výhled obsahuje souhrnné základní údaje o příjmech a výdajích, zejména o dlouhodobých závazcích a pohledávkách, o fin. zdrojích a potřebách dlouhodobě realizovaných </t>
  </si>
  <si>
    <t>půjčka ČS</t>
  </si>
  <si>
    <t>investice (vč.invest. transferu)</t>
  </si>
  <si>
    <t>Financování-zapojení vl.zdrojů</t>
  </si>
  <si>
    <t>Půjčka u SFŽP (obdrží SMOPO Brušperk)  se předpokládá ve výši 10 282 tis.Kč a její  čerpání  do r.2015.</t>
  </si>
  <si>
    <t>Rozpočtový výhled na období let 2013 - 2017</t>
  </si>
  <si>
    <t>Smlouva o úvěru č. 11621/12/LCD byla schválená ZO dne 21.11.2012 na částku 21 milionů Kč, splatná od 1.1.2016 do 1.12.2025, v pravidelných měsíčních splátkách 175.000,-Kč .</t>
  </si>
  <si>
    <t>Rozpočtový výhled na období let 2015 - 2019</t>
  </si>
  <si>
    <t xml:space="preserve">Schváleno Radou obce Fryčovice </t>
  </si>
  <si>
    <t>Rozpočtový výhled na období let 2017 - 2021</t>
  </si>
  <si>
    <t>Roční splátka za obec Fryčovcie činí 978.332 Kč, byla uzavřená smlouva, kde obec Fryčovice vystupuje jako jeden ze zástavců, Sdružení měst a obcí povodí Ondřejnice</t>
  </si>
  <si>
    <t>jako dlužník a SFŽP ČR jako zástavní věřitel. Splátky započaly v roce 2016 a budou pokračovat do 31.12.2025. Splátky budou hrazeny z provozu kanalizace a chybějící</t>
  </si>
  <si>
    <t>Půjčka od SFŽP (obdrželo SMOPO Brušperk)  ve výši 16.897.454,76 Kč, z toho podíl obe Fryčovice činil 57,4 % =9.699.139 Kč.</t>
  </si>
  <si>
    <t>prostředky budou poskytovány SMOPO Brušperk na základě fakturace, jako neinvestiční transfer.</t>
  </si>
  <si>
    <t>Půjčka od SFŽP (obdrželo SMOPO Brušperk)  ve výši 16.897.454,76 Kč, z toho podíl obce Fryčovice činil 57,4 % =9.699.139 Kč.</t>
  </si>
  <si>
    <t>stavby 2017</t>
  </si>
  <si>
    <t>stroje….</t>
  </si>
  <si>
    <t>konvektomat</t>
  </si>
  <si>
    <t>rozhlas</t>
  </si>
  <si>
    <t>myčka sál</t>
  </si>
  <si>
    <t>veř.osv</t>
  </si>
  <si>
    <t>kamery</t>
  </si>
  <si>
    <t>byty projekt</t>
  </si>
  <si>
    <t>lávka</t>
  </si>
  <si>
    <t>projekt chodník dotace</t>
  </si>
  <si>
    <t>projekt chodník 7500 vl.pr.dot.</t>
  </si>
  <si>
    <t>kanal.příp.</t>
  </si>
  <si>
    <t>rybník</t>
  </si>
  <si>
    <t>přípojka MŠ</t>
  </si>
  <si>
    <t>ZŠ učebny dotace</t>
  </si>
  <si>
    <t>ZŠ zař. Učebny dotace</t>
  </si>
  <si>
    <t>soc.zař.hřiště ZŠ</t>
  </si>
  <si>
    <t>celkem</t>
  </si>
  <si>
    <t>Střednědobý výhled rozpočtu na období 2018 - 2022</t>
  </si>
  <si>
    <t>Zveřejněno dne: 10.3.2017</t>
  </si>
  <si>
    <t>Evidenční číslo písemnosti: 12/2017</t>
  </si>
  <si>
    <t xml:space="preserve">Schváleno Zastupitelstvem obce Fryčovice: 29.3.2017 </t>
  </si>
  <si>
    <t>Rozhodnutí číslo: 15/152</t>
  </si>
  <si>
    <t>Ing. Roman Pecka</t>
  </si>
  <si>
    <t xml:space="preserve">   místostarosta</t>
  </si>
  <si>
    <t>Leo Volný</t>
  </si>
  <si>
    <t>starosta</t>
  </si>
  <si>
    <t>Ve Fryčovicích dne 29.3.2017</t>
  </si>
  <si>
    <t>Zveřejněno dne: 31.3.2017</t>
  </si>
  <si>
    <t>Evidenční číslo písemnosti: 20/2017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</si>
</sst>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sz val="10"/>
      <color indexed="10"/>
      <name val="Arial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4" fontId="3" fillId="0" borderId="1" xfId="0" applyNumberFormat="1" applyFont="1" applyBorder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4" fontId="5" fillId="0" borderId="1" xfId="0" applyNumberFormat="1" applyFont="1" applyBorder="1"/>
    <xf numFmtId="0" fontId="3" fillId="0" borderId="1" xfId="0" applyFont="1" applyFill="1" applyBorder="1" applyAlignment="1">
      <alignment horizontal="center"/>
    </xf>
    <xf numFmtId="0" fontId="6" fillId="0" borderId="0" xfId="0" applyFont="1"/>
    <xf numFmtId="0" fontId="2" fillId="0" borderId="0" xfId="0" applyFont="1"/>
    <xf numFmtId="0" fontId="0" fillId="0" borderId="0" xfId="0" applyFill="1" applyBorder="1"/>
    <xf numFmtId="0" fontId="0" fillId="0" borderId="1" xfId="0" applyFill="1" applyBorder="1"/>
    <xf numFmtId="0" fontId="0" fillId="0" borderId="2" xfId="0" applyBorder="1"/>
    <xf numFmtId="4" fontId="0" fillId="0" borderId="2" xfId="0" applyNumberFormat="1" applyBorder="1"/>
    <xf numFmtId="0" fontId="0" fillId="0" borderId="0" xfId="0" applyBorder="1"/>
    <xf numFmtId="4" fontId="0" fillId="0" borderId="0" xfId="0" applyNumberFormat="1" applyBorder="1"/>
    <xf numFmtId="4" fontId="7" fillId="0" borderId="1" xfId="0" applyNumberFormat="1" applyFont="1" applyBorder="1"/>
    <xf numFmtId="4" fontId="0" fillId="0" borderId="3" xfId="0" applyNumberFormat="1" applyBorder="1"/>
    <xf numFmtId="4" fontId="0" fillId="0" borderId="4" xfId="0" applyNumberFormat="1" applyBorder="1"/>
    <xf numFmtId="0" fontId="0" fillId="0" borderId="3" xfId="0" applyBorder="1"/>
    <xf numFmtId="0" fontId="0" fillId="0" borderId="4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B21" sqref="B21"/>
    </sheetView>
  </sheetViews>
  <sheetFormatPr defaultRowHeight="12.75" x14ac:dyDescent="0.2"/>
  <cols>
    <col min="1" max="1" width="30.7109375" customWidth="1"/>
    <col min="2" max="2" width="18.42578125" customWidth="1"/>
    <col min="3" max="3" width="34.28515625" customWidth="1"/>
    <col min="4" max="4" width="17" customWidth="1"/>
  </cols>
  <sheetData>
    <row r="1" spans="1:4" ht="18" x14ac:dyDescent="0.25">
      <c r="A1" s="5" t="s">
        <v>10</v>
      </c>
    </row>
    <row r="2" spans="1:4" ht="18" x14ac:dyDescent="0.25">
      <c r="A2" s="5"/>
    </row>
    <row r="3" spans="1:4" x14ac:dyDescent="0.2">
      <c r="A3" s="2"/>
      <c r="B3" s="6">
        <v>2006</v>
      </c>
      <c r="C3" s="6"/>
      <c r="D3" s="6">
        <v>2007</v>
      </c>
    </row>
    <row r="4" spans="1:4" x14ac:dyDescent="0.2">
      <c r="A4" s="2" t="s">
        <v>0</v>
      </c>
      <c r="B4" s="3">
        <v>17100000</v>
      </c>
      <c r="C4" s="2" t="s">
        <v>0</v>
      </c>
      <c r="D4" s="3">
        <v>16400000</v>
      </c>
    </row>
    <row r="5" spans="1:4" x14ac:dyDescent="0.2">
      <c r="A5" s="2" t="s">
        <v>1</v>
      </c>
      <c r="B5" s="3">
        <v>3300000</v>
      </c>
      <c r="C5" s="2" t="s">
        <v>1</v>
      </c>
      <c r="D5" s="3">
        <v>2650000</v>
      </c>
    </row>
    <row r="6" spans="1:4" x14ac:dyDescent="0.2">
      <c r="A6" s="2" t="s">
        <v>2</v>
      </c>
      <c r="B6" s="3">
        <v>400000</v>
      </c>
      <c r="C6" s="2" t="s">
        <v>2</v>
      </c>
      <c r="D6" s="3">
        <v>400000</v>
      </c>
    </row>
    <row r="7" spans="1:4" x14ac:dyDescent="0.2">
      <c r="A7" s="2" t="s">
        <v>3</v>
      </c>
      <c r="B7" s="3">
        <f>SUM(B4:B6)</f>
        <v>20800000</v>
      </c>
      <c r="C7" s="2" t="s">
        <v>3</v>
      </c>
      <c r="D7" s="3">
        <f>SUM(D4:D6)</f>
        <v>19450000</v>
      </c>
    </row>
    <row r="8" spans="1:4" x14ac:dyDescent="0.2">
      <c r="A8" s="2" t="s">
        <v>4</v>
      </c>
      <c r="B8" s="3">
        <v>1170622.3</v>
      </c>
      <c r="C8" s="2" t="s">
        <v>4</v>
      </c>
      <c r="D8" s="3">
        <f>SUM(B9-B12)</f>
        <v>470622.30000000075</v>
      </c>
    </row>
    <row r="9" spans="1:4" x14ac:dyDescent="0.2">
      <c r="A9" s="2" t="s">
        <v>8</v>
      </c>
      <c r="B9" s="4">
        <f>SUM(B7:B8)</f>
        <v>21970622.300000001</v>
      </c>
      <c r="C9" s="2" t="s">
        <v>8</v>
      </c>
      <c r="D9" s="4">
        <f>SUM(D7+D8)</f>
        <v>19920622.300000001</v>
      </c>
    </row>
    <row r="10" spans="1:4" x14ac:dyDescent="0.2">
      <c r="A10" s="7" t="s">
        <v>5</v>
      </c>
      <c r="B10" s="3">
        <v>8000000</v>
      </c>
      <c r="C10" s="7" t="s">
        <v>12</v>
      </c>
      <c r="D10" s="3">
        <v>3500000</v>
      </c>
    </row>
    <row r="11" spans="1:4" x14ac:dyDescent="0.2">
      <c r="A11" s="2" t="s">
        <v>6</v>
      </c>
      <c r="B11" s="3">
        <v>13500000</v>
      </c>
      <c r="C11" s="2" t="s">
        <v>6</v>
      </c>
      <c r="D11" s="3">
        <v>15000000</v>
      </c>
    </row>
    <row r="12" spans="1:4" x14ac:dyDescent="0.2">
      <c r="A12" s="2" t="s">
        <v>7</v>
      </c>
      <c r="B12" s="4">
        <f>SUM(B10:B11)</f>
        <v>21500000</v>
      </c>
      <c r="C12" s="2" t="s">
        <v>7</v>
      </c>
      <c r="D12" s="4">
        <f>SUM(D10:D11)</f>
        <v>18500000</v>
      </c>
    </row>
    <row r="13" spans="1:4" x14ac:dyDescent="0.2">
      <c r="A13" s="2" t="s">
        <v>9</v>
      </c>
      <c r="B13" s="4">
        <f>SUM(B9-B12)</f>
        <v>470622.30000000075</v>
      </c>
      <c r="C13" s="2" t="s">
        <v>11</v>
      </c>
      <c r="D13" s="4">
        <f>SUM(D9-D12)</f>
        <v>1420622.3000000007</v>
      </c>
    </row>
    <row r="37" spans="1:4" ht="18" x14ac:dyDescent="0.25">
      <c r="A37" s="5" t="s">
        <v>13</v>
      </c>
    </row>
    <row r="38" spans="1:4" ht="18" x14ac:dyDescent="0.25">
      <c r="A38" s="5"/>
    </row>
    <row r="39" spans="1:4" x14ac:dyDescent="0.2">
      <c r="A39" s="2"/>
      <c r="B39" s="6">
        <v>2008</v>
      </c>
      <c r="C39" s="6"/>
      <c r="D39" s="6"/>
    </row>
    <row r="40" spans="1:4" x14ac:dyDescent="0.2">
      <c r="A40" s="2" t="s">
        <v>0</v>
      </c>
      <c r="B40" s="3">
        <v>16000000</v>
      </c>
      <c r="C40" s="2"/>
      <c r="D40" s="3"/>
    </row>
    <row r="41" spans="1:4" x14ac:dyDescent="0.2">
      <c r="A41" s="2" t="s">
        <v>1</v>
      </c>
      <c r="B41" s="3">
        <v>4000000</v>
      </c>
      <c r="C41" s="2"/>
      <c r="D41" s="3"/>
    </row>
    <row r="42" spans="1:4" x14ac:dyDescent="0.2">
      <c r="A42" s="2" t="s">
        <v>2</v>
      </c>
      <c r="B42" s="3">
        <v>400000</v>
      </c>
      <c r="C42" s="2"/>
      <c r="D42" s="3"/>
    </row>
    <row r="43" spans="1:4" x14ac:dyDescent="0.2">
      <c r="A43" s="2" t="s">
        <v>3</v>
      </c>
      <c r="B43" s="3">
        <f>SUM(B40:B42)</f>
        <v>20400000</v>
      </c>
      <c r="C43" s="2"/>
      <c r="D43" s="3"/>
    </row>
    <row r="44" spans="1:4" x14ac:dyDescent="0.2">
      <c r="A44" s="2" t="s">
        <v>8</v>
      </c>
      <c r="B44" s="4">
        <f>SUM(B43:B43)</f>
        <v>20400000</v>
      </c>
      <c r="C44" s="2"/>
      <c r="D44" s="4"/>
    </row>
    <row r="45" spans="1:4" x14ac:dyDescent="0.2">
      <c r="A45" s="2" t="s">
        <v>14</v>
      </c>
      <c r="B45" s="8">
        <v>92000</v>
      </c>
      <c r="C45" s="2"/>
      <c r="D45" s="4"/>
    </row>
    <row r="46" spans="1:4" x14ac:dyDescent="0.2">
      <c r="A46" s="7" t="s">
        <v>15</v>
      </c>
      <c r="B46" s="3">
        <v>2000000</v>
      </c>
      <c r="C46" s="7"/>
      <c r="D46" s="3"/>
    </row>
    <row r="47" spans="1:4" x14ac:dyDescent="0.2">
      <c r="A47" s="2" t="s">
        <v>6</v>
      </c>
      <c r="B47" s="3">
        <v>18308000</v>
      </c>
      <c r="C47" s="2"/>
      <c r="D47" s="3"/>
    </row>
    <row r="48" spans="1:4" x14ac:dyDescent="0.2">
      <c r="A48" s="2" t="s">
        <v>7</v>
      </c>
      <c r="B48" s="4">
        <f>SUM(B45:B47)</f>
        <v>20400000</v>
      </c>
      <c r="C48" s="2"/>
      <c r="D48" s="4"/>
    </row>
    <row r="49" spans="1:4" x14ac:dyDescent="0.2">
      <c r="A49" s="2" t="s">
        <v>9</v>
      </c>
      <c r="B49" s="4">
        <f>SUM(B44-B48)</f>
        <v>0</v>
      </c>
      <c r="C49" s="2"/>
      <c r="D49" s="4"/>
    </row>
    <row r="50" spans="1:4" x14ac:dyDescent="0.2">
      <c r="B50" s="1"/>
      <c r="C50" s="1"/>
    </row>
    <row r="51" spans="1:4" x14ac:dyDescent="0.2">
      <c r="B51" s="1"/>
      <c r="C51" s="1"/>
    </row>
    <row r="52" spans="1:4" x14ac:dyDescent="0.2">
      <c r="B52" s="1"/>
      <c r="C52" s="1"/>
    </row>
    <row r="53" spans="1:4" x14ac:dyDescent="0.2">
      <c r="B53" s="1"/>
      <c r="C53" s="1"/>
    </row>
    <row r="54" spans="1:4" x14ac:dyDescent="0.2">
      <c r="B54">
        <v>20400000</v>
      </c>
    </row>
    <row r="55" spans="1:4" x14ac:dyDescent="0.2">
      <c r="B55">
        <v>-92000</v>
      </c>
    </row>
    <row r="56" spans="1:4" x14ac:dyDescent="0.2">
      <c r="B56">
        <v>-2000000</v>
      </c>
    </row>
    <row r="57" spans="1:4" x14ac:dyDescent="0.2">
      <c r="B57">
        <f>SUM(B54:B56)</f>
        <v>18308000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29"/>
  <sheetViews>
    <sheetView topLeftCell="A85" workbookViewId="0">
      <selection activeCell="O129" sqref="O129"/>
    </sheetView>
  </sheetViews>
  <sheetFormatPr defaultRowHeight="12.75" x14ac:dyDescent="0.2"/>
  <cols>
    <col min="1" max="1" width="29.7109375" customWidth="1"/>
    <col min="2" max="2" width="16.140625" hidden="1" customWidth="1"/>
    <col min="3" max="3" width="14.85546875" hidden="1" customWidth="1"/>
    <col min="4" max="10" width="12.7109375" customWidth="1"/>
    <col min="12" max="12" width="12.85546875" customWidth="1"/>
  </cols>
  <sheetData>
    <row r="2" spans="1:16" ht="18" x14ac:dyDescent="0.25">
      <c r="A2" s="5" t="s">
        <v>32</v>
      </c>
    </row>
    <row r="3" spans="1:16" ht="18" x14ac:dyDescent="0.25">
      <c r="A3" s="5"/>
    </row>
    <row r="4" spans="1:16" x14ac:dyDescent="0.2">
      <c r="A4" s="2"/>
      <c r="B4" s="6">
        <v>2011</v>
      </c>
      <c r="C4" s="6">
        <v>2012</v>
      </c>
      <c r="D4" s="6">
        <v>2013</v>
      </c>
      <c r="E4" s="9">
        <v>2014</v>
      </c>
      <c r="F4" s="9">
        <v>2015</v>
      </c>
      <c r="G4" s="9">
        <v>2016</v>
      </c>
      <c r="H4" s="9">
        <v>2017</v>
      </c>
      <c r="I4" s="16"/>
      <c r="J4" s="16"/>
      <c r="K4" s="16"/>
      <c r="L4" s="14"/>
      <c r="M4" s="2"/>
      <c r="N4" s="2"/>
      <c r="O4" s="2"/>
      <c r="P4" s="2"/>
    </row>
    <row r="5" spans="1:16" x14ac:dyDescent="0.2">
      <c r="A5" s="2" t="s">
        <v>0</v>
      </c>
      <c r="B5" s="3">
        <v>16000000</v>
      </c>
      <c r="C5" s="3">
        <v>16000000</v>
      </c>
      <c r="D5" s="3">
        <v>20000000</v>
      </c>
      <c r="E5" s="3">
        <v>21000000</v>
      </c>
      <c r="F5" s="3">
        <v>21000000</v>
      </c>
      <c r="G5" s="3">
        <v>22000000</v>
      </c>
      <c r="H5" s="3">
        <v>23000000</v>
      </c>
      <c r="I5" s="16"/>
      <c r="J5" s="16"/>
      <c r="K5" s="16"/>
      <c r="L5" s="14"/>
      <c r="M5" s="2"/>
      <c r="N5" s="2"/>
      <c r="O5" s="2"/>
      <c r="P5" s="2"/>
    </row>
    <row r="6" spans="1:16" x14ac:dyDescent="0.2">
      <c r="A6" s="2" t="s">
        <v>1</v>
      </c>
      <c r="B6" s="3">
        <v>4000000</v>
      </c>
      <c r="C6" s="3">
        <v>4000000</v>
      </c>
      <c r="D6" s="3">
        <v>5000000</v>
      </c>
      <c r="E6" s="3">
        <v>5000000</v>
      </c>
      <c r="F6" s="3">
        <v>5000000</v>
      </c>
      <c r="G6" s="3">
        <v>5000000</v>
      </c>
      <c r="H6" s="3">
        <v>5000000</v>
      </c>
      <c r="I6" s="16"/>
      <c r="J6" s="16"/>
      <c r="K6" s="16"/>
      <c r="L6" s="14"/>
      <c r="M6" s="2"/>
      <c r="N6" s="2"/>
      <c r="O6" s="2"/>
      <c r="P6" s="2"/>
    </row>
    <row r="7" spans="1:16" x14ac:dyDescent="0.2">
      <c r="A7" s="2" t="s">
        <v>18</v>
      </c>
      <c r="B7" s="3">
        <v>200000</v>
      </c>
      <c r="C7" s="3">
        <v>200000</v>
      </c>
      <c r="D7" s="3">
        <v>647000</v>
      </c>
      <c r="E7" s="3">
        <v>647000</v>
      </c>
      <c r="F7" s="3">
        <v>647000</v>
      </c>
      <c r="G7" s="3">
        <v>647000</v>
      </c>
      <c r="H7" s="3">
        <v>647000</v>
      </c>
      <c r="I7" s="16"/>
      <c r="J7" s="16"/>
      <c r="K7" s="16"/>
      <c r="L7" s="14"/>
      <c r="M7" s="2"/>
      <c r="N7" s="2"/>
      <c r="O7" s="2"/>
      <c r="P7" s="2"/>
    </row>
    <row r="8" spans="1:16" x14ac:dyDescent="0.2">
      <c r="A8" s="2" t="s">
        <v>19</v>
      </c>
      <c r="B8" s="3"/>
      <c r="C8" s="3"/>
      <c r="D8" s="3">
        <v>3360000</v>
      </c>
      <c r="E8" s="3"/>
      <c r="F8" s="3"/>
      <c r="G8" s="3"/>
      <c r="H8" s="3"/>
      <c r="I8" s="16"/>
      <c r="J8" s="16"/>
      <c r="K8" s="16"/>
      <c r="L8" s="14"/>
      <c r="M8" s="2"/>
      <c r="N8" s="2"/>
      <c r="O8" s="2"/>
      <c r="P8" s="2"/>
    </row>
    <row r="9" spans="1:16" x14ac:dyDescent="0.2">
      <c r="A9" s="2" t="s">
        <v>3</v>
      </c>
      <c r="B9" s="4">
        <f>SUM(B5:B7)</f>
        <v>20200000</v>
      </c>
      <c r="C9" s="4">
        <f>SUM(C5:C7)</f>
        <v>20200000</v>
      </c>
      <c r="D9" s="4">
        <f>SUM(D5:D8)</f>
        <v>29007000</v>
      </c>
      <c r="E9" s="4">
        <f>SUM(E5:E8)</f>
        <v>26647000</v>
      </c>
      <c r="F9" s="4">
        <f>SUM(F5:F8)</f>
        <v>26647000</v>
      </c>
      <c r="G9" s="4">
        <f>SUM(G5:G8)</f>
        <v>27647000</v>
      </c>
      <c r="H9" s="4">
        <f>SUM(H5:H8)</f>
        <v>28647000</v>
      </c>
      <c r="I9" s="16"/>
      <c r="J9" s="16"/>
      <c r="K9" s="16"/>
      <c r="L9" s="14"/>
      <c r="M9" s="2"/>
      <c r="N9" s="2"/>
      <c r="O9" s="2"/>
      <c r="P9" s="2"/>
    </row>
    <row r="10" spans="1:16" x14ac:dyDescent="0.2">
      <c r="A10" s="7" t="s">
        <v>29</v>
      </c>
      <c r="B10" s="3">
        <v>2000000</v>
      </c>
      <c r="C10" s="3">
        <v>2000000</v>
      </c>
      <c r="D10" s="3">
        <v>12000000</v>
      </c>
      <c r="E10" s="3">
        <v>15000000</v>
      </c>
      <c r="F10" s="3">
        <v>5000000</v>
      </c>
      <c r="G10" s="3">
        <v>1000000</v>
      </c>
      <c r="H10" s="3">
        <v>1000000</v>
      </c>
      <c r="I10" s="16"/>
      <c r="J10" s="16"/>
      <c r="K10" s="16"/>
      <c r="L10" s="14"/>
      <c r="M10" s="2"/>
      <c r="N10" s="2"/>
      <c r="O10" s="2"/>
      <c r="P10" s="2"/>
    </row>
    <row r="11" spans="1:16" x14ac:dyDescent="0.2">
      <c r="A11" s="2" t="s">
        <v>6</v>
      </c>
      <c r="B11" s="3">
        <v>18108000</v>
      </c>
      <c r="C11" s="3">
        <v>18108000</v>
      </c>
      <c r="D11" s="3">
        <v>28000000</v>
      </c>
      <c r="E11" s="3">
        <v>28000000</v>
      </c>
      <c r="F11" s="3">
        <v>28000000</v>
      </c>
      <c r="G11" s="3">
        <v>26000000</v>
      </c>
      <c r="H11" s="3">
        <v>26000000</v>
      </c>
      <c r="I11" s="16"/>
      <c r="J11" s="16"/>
      <c r="K11" s="16"/>
      <c r="L11" s="14"/>
      <c r="M11" s="2"/>
      <c r="N11" s="2"/>
      <c r="O11" s="2"/>
      <c r="P11" s="2"/>
    </row>
    <row r="12" spans="1:16" x14ac:dyDescent="0.2">
      <c r="A12" s="2" t="s">
        <v>7</v>
      </c>
      <c r="B12" s="4">
        <f t="shared" ref="B12:H12" si="0">SUM(B10:B11)</f>
        <v>20108000</v>
      </c>
      <c r="C12" s="4">
        <f t="shared" si="0"/>
        <v>20108000</v>
      </c>
      <c r="D12" s="4">
        <v>41000000</v>
      </c>
      <c r="E12" s="4">
        <f t="shared" si="0"/>
        <v>43000000</v>
      </c>
      <c r="F12" s="4">
        <f t="shared" si="0"/>
        <v>33000000</v>
      </c>
      <c r="G12" s="4">
        <f t="shared" si="0"/>
        <v>27000000</v>
      </c>
      <c r="H12" s="4">
        <f t="shared" si="0"/>
        <v>27000000</v>
      </c>
      <c r="I12" s="16"/>
      <c r="J12" s="16"/>
      <c r="K12" s="16"/>
      <c r="L12" s="14"/>
      <c r="M12" s="2"/>
      <c r="N12" s="2"/>
      <c r="O12" s="2"/>
      <c r="P12" s="2"/>
    </row>
    <row r="13" spans="1:16" x14ac:dyDescent="0.2">
      <c r="A13" s="13" t="s">
        <v>30</v>
      </c>
      <c r="B13" s="3"/>
      <c r="C13" s="3"/>
      <c r="D13" s="3">
        <f>SUM(D12-D9-D14+D15)</f>
        <v>5811000</v>
      </c>
      <c r="E13" s="3">
        <f>SUM(E12-E9-E14+E15)</f>
        <v>5853000</v>
      </c>
      <c r="F13" s="3">
        <f>SUM(F12-F9-F14+F15)</f>
        <v>2103000</v>
      </c>
      <c r="G13" s="3">
        <f>SUM(G12-G9-G14+G15+G16+G17)</f>
        <v>2138500</v>
      </c>
      <c r="H13" s="3">
        <f>SUM(H12-H9-H14+H15+H16+H17)</f>
        <v>1138500</v>
      </c>
      <c r="I13" s="17"/>
      <c r="J13" s="16"/>
      <c r="K13" s="16"/>
      <c r="L13" s="15">
        <f>SUM(D13:K13)</f>
        <v>17044000</v>
      </c>
      <c r="M13" s="2"/>
      <c r="N13" s="2"/>
      <c r="O13" s="2"/>
      <c r="P13" s="2"/>
    </row>
    <row r="14" spans="1:16" x14ac:dyDescent="0.2">
      <c r="A14" s="13" t="s">
        <v>28</v>
      </c>
      <c r="B14" s="3"/>
      <c r="C14" s="3"/>
      <c r="D14" s="3">
        <v>6250000</v>
      </c>
      <c r="E14" s="3">
        <v>10500000</v>
      </c>
      <c r="F14" s="3">
        <v>4250000</v>
      </c>
      <c r="G14" s="3"/>
      <c r="H14" s="3"/>
      <c r="I14" s="16"/>
      <c r="J14" s="16"/>
      <c r="K14" s="16"/>
      <c r="L14" s="15">
        <f>SUM(D14:K14)</f>
        <v>21000000</v>
      </c>
      <c r="M14" s="2"/>
      <c r="N14" s="2"/>
      <c r="O14" s="2"/>
      <c r="P14" s="2"/>
    </row>
    <row r="15" spans="1:16" x14ac:dyDescent="0.2">
      <c r="A15" s="2" t="s">
        <v>14</v>
      </c>
      <c r="B15" s="8">
        <v>92000</v>
      </c>
      <c r="C15" s="8">
        <v>92000</v>
      </c>
      <c r="D15" s="8">
        <v>68000</v>
      </c>
      <c r="E15" s="8">
        <v>0</v>
      </c>
      <c r="F15" s="8">
        <v>0</v>
      </c>
      <c r="G15" s="8">
        <v>0</v>
      </c>
      <c r="H15" s="8">
        <v>0</v>
      </c>
      <c r="I15" s="16"/>
      <c r="J15" s="16"/>
      <c r="K15" s="16"/>
      <c r="L15" s="14"/>
      <c r="M15" s="2"/>
      <c r="N15" s="2"/>
      <c r="O15" s="2"/>
      <c r="P15" s="2"/>
    </row>
    <row r="16" spans="1:16" x14ac:dyDescent="0.2">
      <c r="A16" s="2" t="s">
        <v>20</v>
      </c>
      <c r="B16" s="8"/>
      <c r="C16" s="8"/>
      <c r="D16" s="8"/>
      <c r="E16" s="8"/>
      <c r="F16" s="8"/>
      <c r="G16" s="8">
        <v>2100000</v>
      </c>
      <c r="H16" s="8">
        <v>2100000</v>
      </c>
      <c r="I16" s="16"/>
      <c r="J16" s="16"/>
      <c r="K16" s="16"/>
      <c r="L16" s="14"/>
      <c r="M16" s="2"/>
      <c r="N16" s="2"/>
      <c r="O16" s="2"/>
      <c r="P16" s="2"/>
    </row>
    <row r="17" spans="1:16" x14ac:dyDescent="0.2">
      <c r="A17" s="2" t="s">
        <v>21</v>
      </c>
      <c r="B17" s="8"/>
      <c r="C17" s="8"/>
      <c r="D17" s="8"/>
      <c r="E17" s="8"/>
      <c r="F17" s="8"/>
      <c r="G17" s="8">
        <v>685500</v>
      </c>
      <c r="H17" s="8">
        <v>685500</v>
      </c>
      <c r="I17" s="16"/>
      <c r="J17" s="16"/>
      <c r="K17" s="16"/>
      <c r="L17" s="14"/>
      <c r="M17" s="2"/>
      <c r="N17" s="2"/>
      <c r="O17" s="2"/>
      <c r="P17" s="2"/>
    </row>
    <row r="18" spans="1:16" x14ac:dyDescent="0.2">
      <c r="A18" s="12"/>
      <c r="B18" s="1"/>
      <c r="C18" s="1"/>
      <c r="D18" s="1"/>
      <c r="E18" s="1"/>
      <c r="F18" s="1"/>
      <c r="G18" s="1"/>
      <c r="H18" s="1"/>
    </row>
    <row r="19" spans="1:16" x14ac:dyDescent="0.2">
      <c r="B19" s="1"/>
      <c r="C19" s="1"/>
    </row>
    <row r="20" spans="1:16" x14ac:dyDescent="0.2">
      <c r="B20" s="1"/>
      <c r="C20" s="1"/>
    </row>
    <row r="21" spans="1:16" x14ac:dyDescent="0.2">
      <c r="B21" s="1"/>
      <c r="C21" s="1"/>
    </row>
    <row r="23" spans="1:16" x14ac:dyDescent="0.2">
      <c r="A23" s="11" t="s">
        <v>33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6" x14ac:dyDescent="0.2">
      <c r="A24" s="11" t="s">
        <v>31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6" x14ac:dyDescent="0.2">
      <c r="A25" s="11" t="s">
        <v>22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6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6" x14ac:dyDescent="0.2">
      <c r="A27" s="11" t="s">
        <v>23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6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6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6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6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6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x14ac:dyDescent="0.2">
      <c r="A36" s="11" t="s">
        <v>25</v>
      </c>
      <c r="B36" s="11"/>
      <c r="C36" s="11"/>
      <c r="D36" s="10"/>
      <c r="E36" s="10"/>
      <c r="F36" s="10"/>
      <c r="G36" s="11"/>
      <c r="H36" s="11"/>
      <c r="I36" s="11"/>
      <c r="J36" s="11"/>
      <c r="K36" s="11"/>
      <c r="L36" s="11"/>
      <c r="M36" s="11"/>
      <c r="N36" s="11"/>
      <c r="O36" s="11"/>
    </row>
    <row r="37" spans="1:15" x14ac:dyDescent="0.2">
      <c r="A37" s="11" t="s">
        <v>24</v>
      </c>
      <c r="B37" s="11"/>
      <c r="C37" s="11"/>
      <c r="D37" s="10"/>
      <c r="E37" s="10"/>
      <c r="F37" s="10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2">
      <c r="A38" s="11" t="s">
        <v>16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x14ac:dyDescent="0.2">
      <c r="A39" s="11" t="s">
        <v>27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x14ac:dyDescent="0.2">
      <c r="A40" s="11" t="s">
        <v>26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x14ac:dyDescent="0.2">
      <c r="A41" s="11" t="s">
        <v>17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73" spans="1:11" ht="18" x14ac:dyDescent="0.25">
      <c r="A73" s="5" t="s">
        <v>34</v>
      </c>
    </row>
    <row r="74" spans="1:11" ht="18" x14ac:dyDescent="0.25">
      <c r="A74" s="5"/>
    </row>
    <row r="75" spans="1:11" x14ac:dyDescent="0.2">
      <c r="A75" s="2"/>
      <c r="B75" s="6">
        <v>2011</v>
      </c>
      <c r="C75" s="6">
        <v>2012</v>
      </c>
      <c r="D75" s="9">
        <v>2015</v>
      </c>
      <c r="E75" s="9">
        <v>2016</v>
      </c>
      <c r="F75" s="9">
        <v>2017</v>
      </c>
      <c r="G75" s="9">
        <v>2018</v>
      </c>
      <c r="H75" s="9">
        <v>2019</v>
      </c>
      <c r="I75" s="16"/>
      <c r="J75" s="16"/>
      <c r="K75" s="16"/>
    </row>
    <row r="76" spans="1:11" x14ac:dyDescent="0.2">
      <c r="A76" s="2" t="s">
        <v>0</v>
      </c>
      <c r="B76" s="3">
        <v>16000000</v>
      </c>
      <c r="C76" s="3">
        <v>16000000</v>
      </c>
      <c r="D76" s="3">
        <v>21000000</v>
      </c>
      <c r="E76" s="3">
        <v>22000000</v>
      </c>
      <c r="F76" s="3">
        <v>23000000</v>
      </c>
      <c r="G76" s="3">
        <v>23000000</v>
      </c>
      <c r="H76" s="3">
        <v>23000000</v>
      </c>
      <c r="I76" s="16"/>
      <c r="J76" s="16"/>
      <c r="K76" s="16"/>
    </row>
    <row r="77" spans="1:11" x14ac:dyDescent="0.2">
      <c r="A77" s="2" t="s">
        <v>1</v>
      </c>
      <c r="B77" s="3">
        <v>4000000</v>
      </c>
      <c r="C77" s="3">
        <v>4000000</v>
      </c>
      <c r="D77" s="3">
        <v>5000000</v>
      </c>
      <c r="E77" s="3">
        <v>5000000</v>
      </c>
      <c r="F77" s="3">
        <v>5000000</v>
      </c>
      <c r="G77" s="3">
        <v>5000000</v>
      </c>
      <c r="H77" s="3">
        <v>5000000</v>
      </c>
      <c r="I77" s="16"/>
      <c r="J77" s="16"/>
      <c r="K77" s="16"/>
    </row>
    <row r="78" spans="1:11" x14ac:dyDescent="0.2">
      <c r="A78" s="2" t="s">
        <v>18</v>
      </c>
      <c r="B78" s="3">
        <v>200000</v>
      </c>
      <c r="C78" s="3">
        <v>200000</v>
      </c>
      <c r="D78" s="3">
        <v>649400</v>
      </c>
      <c r="E78" s="3">
        <v>649000</v>
      </c>
      <c r="F78" s="3">
        <v>649000</v>
      </c>
      <c r="G78" s="3">
        <v>649000</v>
      </c>
      <c r="H78" s="3">
        <v>649000</v>
      </c>
      <c r="I78" s="16"/>
      <c r="J78" s="16"/>
      <c r="K78" s="16"/>
    </row>
    <row r="79" spans="1:11" x14ac:dyDescent="0.2">
      <c r="A79" s="2" t="s">
        <v>19</v>
      </c>
      <c r="B79" s="3"/>
      <c r="C79" s="3"/>
      <c r="D79" s="3"/>
      <c r="E79" s="3"/>
      <c r="F79" s="3"/>
      <c r="G79" s="3"/>
      <c r="H79" s="3"/>
      <c r="I79" s="16"/>
      <c r="J79" s="16"/>
      <c r="K79" s="16"/>
    </row>
    <row r="80" spans="1:11" x14ac:dyDescent="0.2">
      <c r="A80" s="2" t="s">
        <v>3</v>
      </c>
      <c r="B80" s="4">
        <f>SUM(B76:B78)</f>
        <v>20200000</v>
      </c>
      <c r="C80" s="4">
        <f>SUM(C76:C78)</f>
        <v>20200000</v>
      </c>
      <c r="D80" s="4">
        <f>SUM(D76:D79)</f>
        <v>26649400</v>
      </c>
      <c r="E80" s="4">
        <f>SUM(E76:E79)</f>
        <v>27649000</v>
      </c>
      <c r="F80" s="4">
        <f>SUM(F76:F79)</f>
        <v>28649000</v>
      </c>
      <c r="G80" s="4">
        <f>SUM(G76:G79)</f>
        <v>28649000</v>
      </c>
      <c r="H80" s="4">
        <f>SUM(H76:H79)</f>
        <v>28649000</v>
      </c>
      <c r="I80" s="16"/>
      <c r="J80" s="16"/>
      <c r="K80" s="16"/>
    </row>
    <row r="81" spans="1:11" x14ac:dyDescent="0.2">
      <c r="A81" s="7" t="s">
        <v>29</v>
      </c>
      <c r="B81" s="3">
        <v>2000000</v>
      </c>
      <c r="C81" s="3">
        <v>2000000</v>
      </c>
      <c r="D81" s="18">
        <v>21000000</v>
      </c>
      <c r="E81" s="3">
        <v>1000000</v>
      </c>
      <c r="F81" s="3">
        <v>1000000</v>
      </c>
      <c r="G81" s="3">
        <v>3000000</v>
      </c>
      <c r="H81" s="3">
        <v>3000000</v>
      </c>
      <c r="I81" s="16"/>
      <c r="J81" s="16"/>
      <c r="K81" s="16"/>
    </row>
    <row r="82" spans="1:11" x14ac:dyDescent="0.2">
      <c r="A82" s="2" t="s">
        <v>6</v>
      </c>
      <c r="B82" s="3">
        <v>18108000</v>
      </c>
      <c r="C82" s="3">
        <v>18108000</v>
      </c>
      <c r="D82" s="3">
        <v>28000000</v>
      </c>
      <c r="E82" s="3">
        <v>26000000</v>
      </c>
      <c r="F82" s="3">
        <v>26000000</v>
      </c>
      <c r="G82" s="3">
        <v>25000000</v>
      </c>
      <c r="H82" s="3">
        <v>25000000</v>
      </c>
      <c r="I82" s="16"/>
      <c r="J82" s="16"/>
      <c r="K82" s="16"/>
    </row>
    <row r="83" spans="1:11" x14ac:dyDescent="0.2">
      <c r="A83" s="2" t="s">
        <v>7</v>
      </c>
      <c r="B83" s="4">
        <f t="shared" ref="B83:H83" si="1">SUM(B81:B82)</f>
        <v>20108000</v>
      </c>
      <c r="C83" s="4">
        <f t="shared" si="1"/>
        <v>20108000</v>
      </c>
      <c r="D83" s="4">
        <f t="shared" si="1"/>
        <v>49000000</v>
      </c>
      <c r="E83" s="4">
        <f t="shared" si="1"/>
        <v>27000000</v>
      </c>
      <c r="F83" s="4">
        <f t="shared" si="1"/>
        <v>27000000</v>
      </c>
      <c r="G83" s="4">
        <f t="shared" si="1"/>
        <v>28000000</v>
      </c>
      <c r="H83" s="4">
        <f t="shared" si="1"/>
        <v>28000000</v>
      </c>
      <c r="I83" s="16"/>
      <c r="J83" s="16"/>
      <c r="K83" s="16"/>
    </row>
    <row r="84" spans="1:11" x14ac:dyDescent="0.2">
      <c r="A84" s="13" t="s">
        <v>30</v>
      </c>
      <c r="B84" s="3"/>
      <c r="C84" s="3"/>
      <c r="D84" s="3">
        <f>SUM(D83-D80-D85+D86)</f>
        <v>1350600</v>
      </c>
      <c r="E84" s="3">
        <f>SUM(E83-E80-E85+E86+E87+E88)</f>
        <v>2136500</v>
      </c>
      <c r="F84" s="3">
        <f>SUM(F83-F80-F85+F86+F87+F88)</f>
        <v>1136500</v>
      </c>
      <c r="G84" s="3">
        <f>SUM(G83-G80-G85+G86+G87+G88)</f>
        <v>2136500</v>
      </c>
      <c r="H84" s="3">
        <f>SUM(H83-H80-H85+H86+H87+H88)</f>
        <v>2136500</v>
      </c>
      <c r="I84" s="17"/>
      <c r="J84" s="16"/>
      <c r="K84" s="16"/>
    </row>
    <row r="85" spans="1:11" x14ac:dyDescent="0.2">
      <c r="A85" s="13" t="s">
        <v>28</v>
      </c>
      <c r="B85" s="3"/>
      <c r="C85" s="3"/>
      <c r="D85" s="3">
        <v>21000000</v>
      </c>
      <c r="E85" s="3"/>
      <c r="F85" s="3"/>
      <c r="G85" s="3"/>
      <c r="H85" s="3"/>
      <c r="I85" s="16"/>
      <c r="J85" s="16"/>
      <c r="K85" s="16"/>
    </row>
    <row r="86" spans="1:11" x14ac:dyDescent="0.2">
      <c r="A86" s="2" t="s">
        <v>14</v>
      </c>
      <c r="B86" s="8">
        <v>92000</v>
      </c>
      <c r="C86" s="8">
        <v>92000</v>
      </c>
      <c r="D86" s="8">
        <v>0</v>
      </c>
      <c r="E86" s="8">
        <v>0</v>
      </c>
      <c r="F86" s="8">
        <v>0</v>
      </c>
      <c r="G86" s="3"/>
      <c r="H86" s="3"/>
      <c r="I86" s="16"/>
      <c r="J86" s="16"/>
      <c r="K86" s="16"/>
    </row>
    <row r="87" spans="1:11" x14ac:dyDescent="0.2">
      <c r="A87" s="2" t="s">
        <v>20</v>
      </c>
      <c r="B87" s="8"/>
      <c r="C87" s="8"/>
      <c r="D87" s="8"/>
      <c r="E87" s="8">
        <v>2100000</v>
      </c>
      <c r="F87" s="8">
        <v>2100000</v>
      </c>
      <c r="G87" s="8">
        <v>2100000</v>
      </c>
      <c r="H87" s="8">
        <v>2100000</v>
      </c>
      <c r="I87" s="16"/>
      <c r="J87" s="16"/>
      <c r="K87" s="16"/>
    </row>
    <row r="88" spans="1:11" x14ac:dyDescent="0.2">
      <c r="A88" s="2" t="s">
        <v>21</v>
      </c>
      <c r="B88" s="8"/>
      <c r="C88" s="8"/>
      <c r="D88" s="8"/>
      <c r="E88" s="8">
        <v>685500</v>
      </c>
      <c r="F88" s="8">
        <v>685500</v>
      </c>
      <c r="G88" s="8">
        <v>685500</v>
      </c>
      <c r="H88" s="8">
        <v>685500</v>
      </c>
      <c r="I88" s="16"/>
      <c r="J88" s="16"/>
      <c r="K88" s="16"/>
    </row>
    <row r="89" spans="1:11" x14ac:dyDescent="0.2">
      <c r="A89" s="12"/>
      <c r="B89" s="1"/>
      <c r="C89" s="1"/>
      <c r="D89" s="1"/>
      <c r="E89" s="1"/>
      <c r="F89" s="1"/>
      <c r="G89" s="1"/>
      <c r="H89" s="1"/>
    </row>
    <row r="90" spans="1:11" x14ac:dyDescent="0.2">
      <c r="B90" s="1"/>
      <c r="C90" s="1"/>
    </row>
    <row r="91" spans="1:11" x14ac:dyDescent="0.2">
      <c r="B91" s="1"/>
      <c r="C91" s="1"/>
    </row>
    <row r="92" spans="1:11" x14ac:dyDescent="0.2">
      <c r="B92" s="1"/>
      <c r="C92" s="1"/>
    </row>
    <row r="94" spans="1:11" x14ac:dyDescent="0.2">
      <c r="A94" s="11" t="s">
        <v>33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">
      <c r="A95" s="11" t="s">
        <v>31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">
      <c r="A96" s="11" t="s">
        <v>22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">
      <c r="A98" s="11" t="s">
        <v>35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t="18" x14ac:dyDescent="0.25">
      <c r="A101" s="5" t="s">
        <v>36</v>
      </c>
    </row>
    <row r="102" spans="1:11" ht="18" x14ac:dyDescent="0.25">
      <c r="A102" s="5"/>
    </row>
    <row r="103" spans="1:11" x14ac:dyDescent="0.2">
      <c r="A103" s="2"/>
      <c r="B103" s="6">
        <v>2011</v>
      </c>
      <c r="C103" s="6">
        <v>2012</v>
      </c>
      <c r="D103" s="9">
        <v>2015</v>
      </c>
      <c r="E103" s="9">
        <v>2016</v>
      </c>
      <c r="F103" s="9">
        <v>2017</v>
      </c>
      <c r="G103" s="9">
        <v>2018</v>
      </c>
      <c r="H103" s="9">
        <v>2019</v>
      </c>
      <c r="I103" s="9">
        <v>2020</v>
      </c>
      <c r="J103" s="9">
        <v>2021</v>
      </c>
      <c r="K103" s="16"/>
    </row>
    <row r="104" spans="1:11" x14ac:dyDescent="0.2">
      <c r="A104" s="2" t="s">
        <v>0</v>
      </c>
      <c r="B104" s="3">
        <v>16000000</v>
      </c>
      <c r="C104" s="3">
        <v>16000000</v>
      </c>
      <c r="D104" s="3">
        <v>21000000</v>
      </c>
      <c r="E104" s="3">
        <v>22000000</v>
      </c>
      <c r="F104" s="3">
        <v>28000000</v>
      </c>
      <c r="G104" s="3">
        <v>23000000</v>
      </c>
      <c r="H104" s="3">
        <v>23000000</v>
      </c>
      <c r="I104" s="3">
        <v>23000000</v>
      </c>
      <c r="J104" s="3">
        <v>23000000</v>
      </c>
      <c r="K104" s="16"/>
    </row>
    <row r="105" spans="1:11" x14ac:dyDescent="0.2">
      <c r="A105" s="2" t="s">
        <v>1</v>
      </c>
      <c r="B105" s="3">
        <v>4000000</v>
      </c>
      <c r="C105" s="3">
        <v>4000000</v>
      </c>
      <c r="D105" s="3">
        <v>5000000</v>
      </c>
      <c r="E105" s="3">
        <v>5000000</v>
      </c>
      <c r="F105" s="3">
        <v>5000000</v>
      </c>
      <c r="G105" s="3">
        <v>5000000</v>
      </c>
      <c r="H105" s="3">
        <v>5000000</v>
      </c>
      <c r="I105" s="3">
        <v>5000000</v>
      </c>
      <c r="J105" s="3">
        <v>5000000</v>
      </c>
      <c r="K105" s="16"/>
    </row>
    <row r="106" spans="1:11" x14ac:dyDescent="0.2">
      <c r="A106" s="2" t="s">
        <v>18</v>
      </c>
      <c r="B106" s="3">
        <v>200000</v>
      </c>
      <c r="C106" s="3">
        <v>200000</v>
      </c>
      <c r="D106" s="3">
        <v>649400</v>
      </c>
      <c r="E106" s="3">
        <v>649000</v>
      </c>
      <c r="F106" s="3">
        <v>600000</v>
      </c>
      <c r="G106" s="3">
        <v>649000</v>
      </c>
      <c r="H106" s="3">
        <v>649000</v>
      </c>
      <c r="I106" s="3">
        <v>649000</v>
      </c>
      <c r="J106" s="3">
        <v>649000</v>
      </c>
      <c r="K106" s="16"/>
    </row>
    <row r="107" spans="1:11" x14ac:dyDescent="0.2">
      <c r="A107" s="2" t="s">
        <v>19</v>
      </c>
      <c r="B107" s="3"/>
      <c r="C107" s="3"/>
      <c r="D107" s="3"/>
      <c r="E107" s="3"/>
      <c r="F107" s="3"/>
      <c r="G107" s="3"/>
      <c r="H107" s="3"/>
      <c r="I107" s="3"/>
      <c r="J107" s="3"/>
      <c r="K107" s="16"/>
    </row>
    <row r="108" spans="1:11" x14ac:dyDescent="0.2">
      <c r="A108" s="2" t="s">
        <v>3</v>
      </c>
      <c r="B108" s="4">
        <f>SUM(B104:B106)</f>
        <v>20200000</v>
      </c>
      <c r="C108" s="4">
        <f>SUM(C104:C106)</f>
        <v>20200000</v>
      </c>
      <c r="D108" s="4">
        <f t="shared" ref="D108:J108" si="2">SUM(D104:D107)</f>
        <v>26649400</v>
      </c>
      <c r="E108" s="4">
        <f t="shared" si="2"/>
        <v>27649000</v>
      </c>
      <c r="F108" s="4">
        <f t="shared" si="2"/>
        <v>33600000</v>
      </c>
      <c r="G108" s="4">
        <f t="shared" si="2"/>
        <v>28649000</v>
      </c>
      <c r="H108" s="4">
        <f t="shared" si="2"/>
        <v>28649000</v>
      </c>
      <c r="I108" s="4">
        <f t="shared" si="2"/>
        <v>28649000</v>
      </c>
      <c r="J108" s="4">
        <f t="shared" si="2"/>
        <v>28649000</v>
      </c>
      <c r="K108" s="16"/>
    </row>
    <row r="109" spans="1:11" x14ac:dyDescent="0.2">
      <c r="A109" s="7" t="s">
        <v>15</v>
      </c>
      <c r="B109" s="3">
        <v>2000000</v>
      </c>
      <c r="C109" s="3">
        <v>2000000</v>
      </c>
      <c r="D109" s="18">
        <v>21000000</v>
      </c>
      <c r="E109" s="3">
        <v>1000000</v>
      </c>
      <c r="F109" s="3">
        <v>1000000</v>
      </c>
      <c r="G109" s="3">
        <v>3000000</v>
      </c>
      <c r="H109" s="3">
        <v>3000000</v>
      </c>
      <c r="I109" s="3">
        <v>3000000</v>
      </c>
      <c r="J109" s="3">
        <v>3000000</v>
      </c>
      <c r="K109" s="16"/>
    </row>
    <row r="110" spans="1:11" x14ac:dyDescent="0.2">
      <c r="A110" s="2" t="s">
        <v>6</v>
      </c>
      <c r="B110" s="3">
        <v>18108000</v>
      </c>
      <c r="C110" s="3">
        <v>18108000</v>
      </c>
      <c r="D110" s="3">
        <v>28000000</v>
      </c>
      <c r="E110" s="3">
        <v>26000000</v>
      </c>
      <c r="F110" s="3">
        <v>26000000</v>
      </c>
      <c r="G110" s="3">
        <v>25000000</v>
      </c>
      <c r="H110" s="3">
        <v>25000000</v>
      </c>
      <c r="I110" s="3">
        <v>25000000</v>
      </c>
      <c r="J110" s="3">
        <v>25000000</v>
      </c>
      <c r="K110" s="16"/>
    </row>
    <row r="111" spans="1:11" x14ac:dyDescent="0.2">
      <c r="A111" s="2" t="s">
        <v>7</v>
      </c>
      <c r="B111" s="4">
        <f t="shared" ref="B111:J111" si="3">SUM(B109:B110)</f>
        <v>20108000</v>
      </c>
      <c r="C111" s="4">
        <f t="shared" si="3"/>
        <v>20108000</v>
      </c>
      <c r="D111" s="4">
        <f t="shared" si="3"/>
        <v>49000000</v>
      </c>
      <c r="E111" s="4">
        <f t="shared" si="3"/>
        <v>27000000</v>
      </c>
      <c r="F111" s="4">
        <f t="shared" si="3"/>
        <v>27000000</v>
      </c>
      <c r="G111" s="4">
        <f t="shared" si="3"/>
        <v>28000000</v>
      </c>
      <c r="H111" s="4">
        <f t="shared" si="3"/>
        <v>28000000</v>
      </c>
      <c r="I111" s="4">
        <f t="shared" si="3"/>
        <v>28000000</v>
      </c>
      <c r="J111" s="4">
        <f t="shared" si="3"/>
        <v>28000000</v>
      </c>
      <c r="K111" s="16"/>
    </row>
    <row r="112" spans="1:11" x14ac:dyDescent="0.2">
      <c r="A112" s="13" t="s">
        <v>30</v>
      </c>
      <c r="B112" s="3"/>
      <c r="C112" s="3"/>
      <c r="D112" s="3">
        <f>SUM(D111-D108-D113+D114)</f>
        <v>22350600</v>
      </c>
      <c r="E112" s="3">
        <f t="shared" ref="E112:J112" si="4">SUM(E111-E108-E113+E114+E115+E116)</f>
        <v>1451000</v>
      </c>
      <c r="F112" s="3">
        <f t="shared" si="4"/>
        <v>-4500000</v>
      </c>
      <c r="G112" s="3">
        <f t="shared" si="4"/>
        <v>1451000</v>
      </c>
      <c r="H112" s="3">
        <f t="shared" si="4"/>
        <v>1451000</v>
      </c>
      <c r="I112" s="3">
        <f t="shared" si="4"/>
        <v>1451000</v>
      </c>
      <c r="J112" s="3">
        <f t="shared" si="4"/>
        <v>1451000</v>
      </c>
      <c r="K112" s="16"/>
    </row>
    <row r="113" spans="1:11" x14ac:dyDescent="0.2">
      <c r="A113" s="2" t="s">
        <v>21</v>
      </c>
      <c r="B113" s="8"/>
      <c r="C113" s="8"/>
      <c r="D113" s="8"/>
      <c r="E113" s="8">
        <v>685500</v>
      </c>
      <c r="F113" s="8">
        <v>600000</v>
      </c>
      <c r="G113" s="8">
        <v>600000</v>
      </c>
      <c r="H113" s="8">
        <v>600000</v>
      </c>
      <c r="I113" s="8">
        <v>600000</v>
      </c>
      <c r="J113" s="8">
        <v>600000</v>
      </c>
      <c r="K113" s="16"/>
    </row>
    <row r="114" spans="1:11" x14ac:dyDescent="0.2">
      <c r="A114" s="2" t="s">
        <v>14</v>
      </c>
      <c r="B114" s="8">
        <v>92000</v>
      </c>
      <c r="C114" s="8">
        <v>92000</v>
      </c>
      <c r="D114" s="8">
        <v>0</v>
      </c>
      <c r="E114" s="8">
        <v>0</v>
      </c>
      <c r="F114" s="8">
        <v>0</v>
      </c>
      <c r="G114" s="3"/>
      <c r="H114" s="3"/>
      <c r="I114" s="3"/>
      <c r="J114" s="3"/>
      <c r="K114" s="16"/>
    </row>
    <row r="115" spans="1:11" x14ac:dyDescent="0.2">
      <c r="A115" s="2" t="s">
        <v>20</v>
      </c>
      <c r="B115" s="8"/>
      <c r="C115" s="8"/>
      <c r="D115" s="8"/>
      <c r="E115" s="8">
        <v>2100000</v>
      </c>
      <c r="F115" s="8">
        <v>2100000</v>
      </c>
      <c r="G115" s="8">
        <v>2100000</v>
      </c>
      <c r="H115" s="8">
        <v>2100000</v>
      </c>
      <c r="I115" s="8">
        <v>2100000</v>
      </c>
      <c r="J115" s="8">
        <v>2100000</v>
      </c>
      <c r="K115" s="16"/>
    </row>
    <row r="116" spans="1:11" x14ac:dyDescent="0.2">
      <c r="A116" s="2" t="s">
        <v>21</v>
      </c>
      <c r="B116" s="8"/>
      <c r="C116" s="8"/>
      <c r="D116" s="8"/>
      <c r="E116" s="8">
        <v>685500</v>
      </c>
      <c r="F116" s="8">
        <v>600000</v>
      </c>
      <c r="G116" s="8">
        <v>600000</v>
      </c>
      <c r="H116" s="8">
        <v>600000</v>
      </c>
      <c r="I116" s="8">
        <v>600000</v>
      </c>
      <c r="J116" s="8">
        <v>600000</v>
      </c>
      <c r="K116" s="16"/>
    </row>
    <row r="117" spans="1:11" x14ac:dyDescent="0.2">
      <c r="A117" s="12"/>
      <c r="B117" s="1"/>
      <c r="C117" s="1"/>
      <c r="D117" s="1"/>
      <c r="E117" s="1"/>
      <c r="F117" s="1"/>
      <c r="G117" s="1"/>
      <c r="H117" s="1"/>
    </row>
    <row r="118" spans="1:11" x14ac:dyDescent="0.2">
      <c r="B118" s="1"/>
      <c r="C118" s="1"/>
    </row>
    <row r="119" spans="1:11" x14ac:dyDescent="0.2">
      <c r="B119" s="1"/>
      <c r="C119" s="1"/>
    </row>
    <row r="120" spans="1:11" x14ac:dyDescent="0.2">
      <c r="B120" s="1"/>
      <c r="C120" s="1"/>
    </row>
    <row r="122" spans="1:11" x14ac:dyDescent="0.2">
      <c r="A122" s="11" t="s">
        <v>33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">
      <c r="A123" s="11" t="s">
        <v>39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">
      <c r="A124" s="11" t="s">
        <v>37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">
      <c r="A125" s="11" t="s">
        <v>38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">
      <c r="A126" s="11" t="s">
        <v>40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9" spans="1:1" x14ac:dyDescent="0.2">
      <c r="A129" s="11" t="s">
        <v>35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D32" sqref="D32"/>
    </sheetView>
  </sheetViews>
  <sheetFormatPr defaultRowHeight="12.75" x14ac:dyDescent="0.2"/>
  <cols>
    <col min="1" max="1" width="30.85546875" bestFit="1" customWidth="1"/>
    <col min="2" max="2" width="13.42578125" bestFit="1" customWidth="1"/>
    <col min="3" max="6" width="12.7109375" bestFit="1" customWidth="1"/>
    <col min="9" max="9" width="11.7109375" customWidth="1"/>
  </cols>
  <sheetData>
    <row r="1" spans="1:7" ht="18" x14ac:dyDescent="0.25">
      <c r="A1" s="5" t="s">
        <v>60</v>
      </c>
    </row>
    <row r="2" spans="1:7" ht="18" x14ac:dyDescent="0.25">
      <c r="A2" s="5"/>
    </row>
    <row r="3" spans="1:7" x14ac:dyDescent="0.2">
      <c r="A3" s="2"/>
      <c r="B3" s="9">
        <v>2018</v>
      </c>
      <c r="C3" s="9">
        <v>2019</v>
      </c>
      <c r="D3" s="9">
        <v>2020</v>
      </c>
      <c r="E3" s="9">
        <v>2021</v>
      </c>
      <c r="F3" s="9">
        <v>2022</v>
      </c>
      <c r="G3" s="16"/>
    </row>
    <row r="4" spans="1:7" x14ac:dyDescent="0.2">
      <c r="A4" s="2" t="s">
        <v>0</v>
      </c>
      <c r="B4" s="3">
        <v>29000000</v>
      </c>
      <c r="C4" s="3">
        <v>29000000</v>
      </c>
      <c r="D4" s="3">
        <v>29000000</v>
      </c>
      <c r="E4" s="3">
        <v>29000000</v>
      </c>
      <c r="F4" s="3">
        <v>29000000</v>
      </c>
      <c r="G4" s="16"/>
    </row>
    <row r="5" spans="1:7" x14ac:dyDescent="0.2">
      <c r="A5" s="2" t="s">
        <v>1</v>
      </c>
      <c r="B5" s="3">
        <v>4000000</v>
      </c>
      <c r="C5" s="3">
        <v>4000000</v>
      </c>
      <c r="D5" s="3">
        <v>4000000</v>
      </c>
      <c r="E5" s="3">
        <v>4000000</v>
      </c>
      <c r="F5" s="3">
        <v>4000000</v>
      </c>
      <c r="G5" s="16"/>
    </row>
    <row r="6" spans="1:7" x14ac:dyDescent="0.2">
      <c r="A6" s="2" t="s">
        <v>18</v>
      </c>
      <c r="B6" s="3">
        <v>600000</v>
      </c>
      <c r="C6" s="3">
        <v>600000</v>
      </c>
      <c r="D6" s="3">
        <v>600000</v>
      </c>
      <c r="E6" s="3">
        <v>600000</v>
      </c>
      <c r="F6" s="3">
        <v>600000</v>
      </c>
      <c r="G6" s="16"/>
    </row>
    <row r="7" spans="1:7" x14ac:dyDescent="0.2">
      <c r="A7" s="2" t="s">
        <v>3</v>
      </c>
      <c r="B7" s="4">
        <f>SUM(B4:B6)</f>
        <v>33600000</v>
      </c>
      <c r="C7" s="4">
        <f>SUM(C4:C6)</f>
        <v>33600000</v>
      </c>
      <c r="D7" s="4">
        <f>SUM(D4:D6)</f>
        <v>33600000</v>
      </c>
      <c r="E7" s="4">
        <f>SUM(E4:E6)</f>
        <v>33600000</v>
      </c>
      <c r="F7" s="4">
        <f>SUM(F4:F6)</f>
        <v>33600000</v>
      </c>
      <c r="G7" s="16"/>
    </row>
    <row r="8" spans="1:7" x14ac:dyDescent="0.2">
      <c r="A8" s="7" t="s">
        <v>15</v>
      </c>
      <c r="B8" s="3">
        <v>2500000</v>
      </c>
      <c r="C8" s="3">
        <v>2500000</v>
      </c>
      <c r="D8" s="3">
        <v>2500000</v>
      </c>
      <c r="E8" s="3">
        <v>2500000</v>
      </c>
      <c r="F8" s="3">
        <v>2500000</v>
      </c>
      <c r="G8" s="16"/>
    </row>
    <row r="9" spans="1:7" x14ac:dyDescent="0.2">
      <c r="A9" s="2" t="s">
        <v>6</v>
      </c>
      <c r="B9" s="3">
        <v>29000000</v>
      </c>
      <c r="C9" s="3">
        <v>29000000</v>
      </c>
      <c r="D9" s="3">
        <v>29000000</v>
      </c>
      <c r="E9" s="3">
        <v>29000000</v>
      </c>
      <c r="F9" s="3">
        <v>29000000</v>
      </c>
      <c r="G9" s="16"/>
    </row>
    <row r="10" spans="1:7" x14ac:dyDescent="0.2">
      <c r="A10" s="2" t="s">
        <v>7</v>
      </c>
      <c r="B10" s="4">
        <f>SUM(B8:B9)</f>
        <v>31500000</v>
      </c>
      <c r="C10" s="4">
        <f>SUM(C8:C9)</f>
        <v>31500000</v>
      </c>
      <c r="D10" s="4">
        <f>SUM(D8:D9)</f>
        <v>31500000</v>
      </c>
      <c r="E10" s="4">
        <f>SUM(E8:E9)</f>
        <v>31500000</v>
      </c>
      <c r="F10" s="4">
        <f>SUM(F8:F9)</f>
        <v>31500000</v>
      </c>
      <c r="G10" s="16"/>
    </row>
    <row r="11" spans="1:7" x14ac:dyDescent="0.2">
      <c r="A11" s="13" t="s">
        <v>30</v>
      </c>
      <c r="B11" s="3">
        <f>SUM(B7-B10-B12)</f>
        <v>0</v>
      </c>
      <c r="C11" s="3">
        <f>SUM(C7-C10-C12)</f>
        <v>0</v>
      </c>
      <c r="D11" s="3">
        <f>SUM(D7-D10-D12)</f>
        <v>0</v>
      </c>
      <c r="E11" s="3">
        <f>SUM(E7-E10-E12)</f>
        <v>0</v>
      </c>
      <c r="F11" s="3">
        <f>SUM(F7-F10-F12)</f>
        <v>0</v>
      </c>
      <c r="G11" s="16"/>
    </row>
    <row r="12" spans="1:7" x14ac:dyDescent="0.2">
      <c r="A12" s="2" t="s">
        <v>20</v>
      </c>
      <c r="B12" s="8">
        <v>2100000</v>
      </c>
      <c r="C12" s="8">
        <v>2100000</v>
      </c>
      <c r="D12" s="8">
        <v>2100000</v>
      </c>
      <c r="E12" s="8">
        <v>2100000</v>
      </c>
      <c r="F12" s="8">
        <v>2100000</v>
      </c>
      <c r="G12" s="16"/>
    </row>
    <row r="13" spans="1:7" x14ac:dyDescent="0.2">
      <c r="A13" s="12"/>
      <c r="B13" s="1"/>
      <c r="C13" s="1"/>
      <c r="D13" s="1"/>
    </row>
    <row r="15" spans="1:7" x14ac:dyDescent="0.2">
      <c r="A15" s="11" t="s">
        <v>33</v>
      </c>
      <c r="B15" s="11"/>
      <c r="C15" s="11"/>
      <c r="D15" s="11"/>
      <c r="E15" s="11"/>
      <c r="F15" s="11"/>
      <c r="G15" s="11"/>
    </row>
    <row r="16" spans="1:7" x14ac:dyDescent="0.2">
      <c r="A16" s="11" t="s">
        <v>41</v>
      </c>
      <c r="B16" s="11"/>
      <c r="C16" s="11"/>
      <c r="D16" s="11"/>
      <c r="E16" s="11"/>
      <c r="F16" s="11"/>
      <c r="G16" s="11"/>
    </row>
    <row r="17" spans="1:7" x14ac:dyDescent="0.2">
      <c r="A17" s="11" t="s">
        <v>37</v>
      </c>
      <c r="B17" s="11"/>
      <c r="C17" s="11"/>
      <c r="D17" s="11"/>
      <c r="E17" s="11"/>
      <c r="F17" s="11"/>
      <c r="G17" s="11"/>
    </row>
    <row r="18" spans="1:7" x14ac:dyDescent="0.2">
      <c r="A18" s="11" t="s">
        <v>38</v>
      </c>
      <c r="B18" s="11"/>
      <c r="C18" s="11"/>
      <c r="D18" s="11"/>
      <c r="E18" s="11"/>
      <c r="F18" s="11"/>
      <c r="G18" s="11"/>
    </row>
    <row r="19" spans="1:7" x14ac:dyDescent="0.2">
      <c r="A19" s="11" t="s">
        <v>40</v>
      </c>
      <c r="B19" s="11"/>
      <c r="C19" s="11"/>
      <c r="D19" s="11"/>
      <c r="E19" s="11"/>
      <c r="F19" s="11"/>
      <c r="G19" s="11"/>
    </row>
    <row r="21" spans="1:7" x14ac:dyDescent="0.2">
      <c r="A21" s="11" t="s">
        <v>61</v>
      </c>
    </row>
    <row r="22" spans="1:7" x14ac:dyDescent="0.2">
      <c r="A22" s="11" t="s">
        <v>62</v>
      </c>
    </row>
    <row r="24" spans="1:7" x14ac:dyDescent="0.2">
      <c r="A24" s="11" t="s">
        <v>63</v>
      </c>
    </row>
    <row r="25" spans="1:7" x14ac:dyDescent="0.2">
      <c r="A25" s="11" t="s">
        <v>64</v>
      </c>
    </row>
    <row r="27" spans="1:7" x14ac:dyDescent="0.2">
      <c r="A27" t="s">
        <v>69</v>
      </c>
      <c r="C27" t="s">
        <v>65</v>
      </c>
      <c r="G27" t="s">
        <v>67</v>
      </c>
    </row>
    <row r="28" spans="1:7" x14ac:dyDescent="0.2">
      <c r="C28" t="s">
        <v>66</v>
      </c>
      <c r="G28" t="s">
        <v>68</v>
      </c>
    </row>
    <row r="31" spans="1:7" x14ac:dyDescent="0.2">
      <c r="A31" s="11" t="s">
        <v>70</v>
      </c>
    </row>
    <row r="32" spans="1:7" x14ac:dyDescent="0.2">
      <c r="A32" s="11" t="s">
        <v>71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F32" sqref="F32"/>
    </sheetView>
  </sheetViews>
  <sheetFormatPr defaultRowHeight="12.75" x14ac:dyDescent="0.2"/>
  <cols>
    <col min="1" max="1" width="11.7109375" bestFit="1" customWidth="1"/>
    <col min="5" max="5" width="10.140625" bestFit="1" customWidth="1"/>
    <col min="7" max="7" width="11.7109375" bestFit="1" customWidth="1"/>
  </cols>
  <sheetData>
    <row r="1" spans="1:7" x14ac:dyDescent="0.2">
      <c r="A1" s="21" t="s">
        <v>42</v>
      </c>
      <c r="B1" s="22"/>
      <c r="C1" s="22"/>
      <c r="D1" s="14"/>
      <c r="E1" s="21" t="s">
        <v>43</v>
      </c>
      <c r="F1" s="22"/>
      <c r="G1" s="14"/>
    </row>
    <row r="2" spans="1:7" x14ac:dyDescent="0.2">
      <c r="A2" s="3">
        <v>2000000</v>
      </c>
      <c r="B2" s="19" t="s">
        <v>50</v>
      </c>
      <c r="C2" s="20"/>
      <c r="D2" s="15"/>
      <c r="E2" s="3">
        <v>160000</v>
      </c>
      <c r="F2" s="19" t="s">
        <v>44</v>
      </c>
      <c r="G2" s="15"/>
    </row>
    <row r="3" spans="1:7" x14ac:dyDescent="0.2">
      <c r="A3" s="3">
        <v>22500</v>
      </c>
      <c r="B3" s="19" t="s">
        <v>51</v>
      </c>
      <c r="C3" s="20"/>
      <c r="D3" s="15"/>
      <c r="E3" s="3">
        <v>89800</v>
      </c>
      <c r="F3" s="21" t="s">
        <v>57</v>
      </c>
      <c r="G3" s="15"/>
    </row>
    <row r="4" spans="1:7" x14ac:dyDescent="0.2">
      <c r="A4" s="3">
        <v>50000</v>
      </c>
      <c r="B4" s="19" t="s">
        <v>52</v>
      </c>
      <c r="C4" s="20"/>
      <c r="D4" s="15"/>
      <c r="E4" s="3">
        <v>50000</v>
      </c>
      <c r="F4" s="19" t="s">
        <v>46</v>
      </c>
      <c r="G4" s="15"/>
    </row>
    <row r="5" spans="1:7" x14ac:dyDescent="0.2">
      <c r="A5" s="3">
        <v>600000</v>
      </c>
      <c r="B5" s="19" t="s">
        <v>53</v>
      </c>
      <c r="C5" s="20"/>
      <c r="D5" s="15"/>
      <c r="E5" s="3">
        <v>300000</v>
      </c>
      <c r="F5" s="19" t="s">
        <v>48</v>
      </c>
      <c r="G5" s="15"/>
    </row>
    <row r="6" spans="1:7" x14ac:dyDescent="0.2">
      <c r="A6" s="3">
        <v>130000</v>
      </c>
      <c r="B6" s="19" t="s">
        <v>54</v>
      </c>
      <c r="C6" s="20"/>
      <c r="D6" s="15"/>
      <c r="E6" s="3"/>
      <c r="F6" s="19"/>
      <c r="G6" s="15"/>
    </row>
    <row r="7" spans="1:7" x14ac:dyDescent="0.2">
      <c r="A7" s="3">
        <v>70000</v>
      </c>
      <c r="B7" s="19" t="s">
        <v>55</v>
      </c>
      <c r="C7" s="20"/>
      <c r="D7" s="15"/>
      <c r="E7" s="3"/>
      <c r="F7" s="19"/>
      <c r="G7" s="15"/>
    </row>
    <row r="8" spans="1:7" x14ac:dyDescent="0.2">
      <c r="A8" s="3">
        <v>55500</v>
      </c>
      <c r="B8" s="19" t="s">
        <v>56</v>
      </c>
      <c r="C8" s="20"/>
      <c r="D8" s="15"/>
      <c r="E8" s="3"/>
      <c r="F8" s="19"/>
      <c r="G8" s="15"/>
    </row>
    <row r="9" spans="1:7" x14ac:dyDescent="0.2">
      <c r="A9" s="3">
        <v>1200000</v>
      </c>
      <c r="B9" s="19" t="s">
        <v>58</v>
      </c>
      <c r="C9" s="20"/>
      <c r="D9" s="15"/>
      <c r="E9" s="3"/>
      <c r="F9" s="19"/>
      <c r="G9" s="15"/>
    </row>
    <row r="10" spans="1:7" x14ac:dyDescent="0.2">
      <c r="A10" s="3">
        <v>50000</v>
      </c>
      <c r="B10" s="19" t="s">
        <v>45</v>
      </c>
      <c r="C10" s="20"/>
      <c r="D10" s="15"/>
      <c r="E10" s="3"/>
      <c r="F10" s="19"/>
      <c r="G10" s="15"/>
    </row>
    <row r="11" spans="1:7" x14ac:dyDescent="0.2">
      <c r="A11" s="3">
        <v>50000</v>
      </c>
      <c r="B11" s="19" t="s">
        <v>47</v>
      </c>
      <c r="C11" s="20"/>
      <c r="D11" s="15"/>
      <c r="E11" s="3"/>
      <c r="F11" s="19"/>
      <c r="G11" s="15"/>
    </row>
    <row r="12" spans="1:7" x14ac:dyDescent="0.2">
      <c r="A12" s="3">
        <v>1200000</v>
      </c>
      <c r="B12" s="19" t="s">
        <v>49</v>
      </c>
      <c r="C12" s="20"/>
      <c r="D12" s="15"/>
      <c r="E12" s="3"/>
      <c r="F12" s="19"/>
      <c r="G12" s="15"/>
    </row>
    <row r="13" spans="1:7" x14ac:dyDescent="0.2">
      <c r="A13" s="3">
        <f>SUM(A2:A12)</f>
        <v>5428000</v>
      </c>
      <c r="B13" s="19" t="s">
        <v>59</v>
      </c>
      <c r="C13" s="20"/>
      <c r="D13" s="15"/>
      <c r="E13" s="3">
        <f>SUM(E2:E12)</f>
        <v>599800</v>
      </c>
      <c r="F13" s="19" t="s">
        <v>59</v>
      </c>
      <c r="G13" s="14"/>
    </row>
    <row r="14" spans="1:7" x14ac:dyDescent="0.2">
      <c r="G14" s="1">
        <f>SUM(A13:F13)</f>
        <v>6027800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Company>Fryčovice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</dc:creator>
  <cp:lastModifiedBy>Obec</cp:lastModifiedBy>
  <cp:lastPrinted>2017-03-30T12:04:45Z</cp:lastPrinted>
  <dcterms:created xsi:type="dcterms:W3CDTF">2005-03-18T09:53:33Z</dcterms:created>
  <dcterms:modified xsi:type="dcterms:W3CDTF">2020-11-11T14:40:31Z</dcterms:modified>
</cp:coreProperties>
</file>